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<sst xmlns="http://schemas.openxmlformats.org/spreadsheetml/2006/main" count="38" uniqueCount="32">
  <si>
    <t>NAZWA</t>
  </si>
  <si>
    <t>DOCHODY</t>
  </si>
  <si>
    <t>WYDATKI</t>
  </si>
  <si>
    <t>Budżet wg uchwały budżetowej</t>
  </si>
  <si>
    <t>Plan po zmianach</t>
  </si>
  <si>
    <t>Wykonanie</t>
  </si>
  <si>
    <t>%</t>
  </si>
  <si>
    <t>BUDŻET GMINY OGÓŁEM</t>
  </si>
  <si>
    <t>W TYM:</t>
  </si>
  <si>
    <t xml:space="preserve">  z tego:</t>
  </si>
  <si>
    <t>dotacje z powiatu na zadania inwestycyjne</t>
  </si>
  <si>
    <t xml:space="preserve">3. Przychody </t>
  </si>
  <si>
    <t>5. Nadwyżka budżetowa z lat ubiegłych</t>
  </si>
  <si>
    <t xml:space="preserve">                                </t>
  </si>
  <si>
    <t>SUMA BILANSOWA</t>
  </si>
  <si>
    <t>środki na dofinansowanie zadań własnych gminy ze źródeł pozabudżetowych</t>
  </si>
  <si>
    <t>wynagrodzenia i pochodne od wynagrodzeń</t>
  </si>
  <si>
    <t>w tym:</t>
  </si>
  <si>
    <t>kredyt</t>
  </si>
  <si>
    <t>nadwyżka</t>
  </si>
  <si>
    <t>4. Rozchody</t>
  </si>
  <si>
    <t>spłata kredytu</t>
  </si>
  <si>
    <t>         dochody własne</t>
  </si>
  <si>
    <t>         subwencja ogólna</t>
  </si>
  <si>
    <t xml:space="preserve"> dotacja z budżetu państwa na zadania własne</t>
  </si>
  <si>
    <t>         dotacja z budżetu państwa na zadania zlecone i powierzone</t>
  </si>
  <si>
    <t>1.        wydatki bieżące</t>
  </si>
  <si>
    <t>2.         wydatki majątkowe</t>
  </si>
  <si>
    <t>obsługa długu publicznego</t>
  </si>
  <si>
    <t>dotacje z budżetu</t>
  </si>
  <si>
    <t>ZAMKNIĘCIE RACHUNKOWE DOCHODÓW I WYDATKÓW BUDŻETU GMINY ZA 2005 ROK</t>
  </si>
  <si>
    <t xml:space="preserve">Zał. Nr 1 do Uchwały RMiG Nr XXXIX/306/2006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</si>
</sst>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68" fontId="0" fillId="0" borderId="0" xfId="15" applyNumberFormat="1" applyAlignment="1">
      <alignment/>
    </xf>
    <xf numFmtId="0" fontId="0" fillId="0" borderId="0" xfId="0" applyFont="1" applyAlignment="1">
      <alignment/>
    </xf>
    <xf numFmtId="168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169" fontId="1" fillId="0" borderId="2" xfId="15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168" fontId="1" fillId="0" borderId="4" xfId="15" applyNumberFormat="1" applyFont="1" applyBorder="1" applyAlignment="1">
      <alignment horizontal="center" vertical="center" wrapText="1"/>
    </xf>
    <xf numFmtId="169" fontId="1" fillId="0" borderId="3" xfId="15" applyNumberFormat="1" applyFont="1" applyBorder="1" applyAlignment="1">
      <alignment horizontal="center" vertical="center" wrapText="1"/>
    </xf>
    <xf numFmtId="168" fontId="1" fillId="0" borderId="3" xfId="15" applyNumberFormat="1" applyFont="1" applyBorder="1" applyAlignment="1">
      <alignment horizontal="center" vertical="center" wrapText="1"/>
    </xf>
    <xf numFmtId="169" fontId="0" fillId="0" borderId="4" xfId="15" applyNumberFormat="1" applyFont="1" applyBorder="1" applyAlignment="1">
      <alignment horizontal="center" vertical="center" wrapText="1"/>
    </xf>
    <xf numFmtId="168" fontId="0" fillId="0" borderId="4" xfId="15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15" applyNumberFormat="1" applyFont="1" applyBorder="1" applyAlignment="1">
      <alignment horizontal="center" vertical="center" wrapText="1"/>
    </xf>
    <xf numFmtId="169" fontId="1" fillId="0" borderId="4" xfId="15" applyNumberFormat="1" applyFont="1" applyBorder="1" applyAlignment="1">
      <alignment horizontal="center" vertical="center" wrapText="1"/>
    </xf>
    <xf numFmtId="169" fontId="1" fillId="0" borderId="4" xfId="15" applyNumberFormat="1" applyFont="1" applyBorder="1" applyAlignment="1">
      <alignment horizontal="center" vertical="center"/>
    </xf>
    <xf numFmtId="168" fontId="0" fillId="0" borderId="3" xfId="15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168" fontId="1" fillId="0" borderId="4" xfId="15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workbookViewId="0" topLeftCell="B1">
      <selection activeCell="D14" sqref="D14"/>
    </sheetView>
  </sheetViews>
  <sheetFormatPr defaultColWidth="9.140625" defaultRowHeight="12.75"/>
  <cols>
    <col min="1" max="1" width="32.28125" style="0" customWidth="1"/>
    <col min="2" max="2" width="19.140625" style="0" customWidth="1"/>
    <col min="3" max="3" width="13.8515625" style="0" customWidth="1"/>
    <col min="4" max="4" width="14.00390625" style="0" customWidth="1"/>
    <col min="5" max="5" width="10.8515625" style="0" customWidth="1"/>
    <col min="6" max="6" width="13.421875" style="0" customWidth="1"/>
    <col min="7" max="8" width="14.140625" style="0" customWidth="1"/>
    <col min="9" max="9" width="9.140625" style="1" customWidth="1"/>
  </cols>
  <sheetData>
    <row r="1" spans="1:9" ht="12.75">
      <c r="A1" s="2"/>
      <c r="B1" s="2"/>
      <c r="C1" s="2"/>
      <c r="D1" s="2"/>
      <c r="E1" s="2" t="s">
        <v>31</v>
      </c>
      <c r="F1" s="2"/>
      <c r="G1" s="2"/>
      <c r="H1" s="2"/>
      <c r="I1" s="3"/>
    </row>
    <row r="2" spans="1:9" ht="12.75">
      <c r="A2" s="2"/>
      <c r="B2" s="2"/>
      <c r="C2" s="2"/>
      <c r="D2" s="2"/>
      <c r="E2" s="27"/>
      <c r="F2" s="27"/>
      <c r="G2" s="27"/>
      <c r="H2" s="2"/>
      <c r="I2" s="3"/>
    </row>
    <row r="3" spans="1:9" ht="12.75">
      <c r="A3" s="2"/>
      <c r="B3" s="2"/>
      <c r="C3" s="2"/>
      <c r="D3" s="2"/>
      <c r="E3" s="2"/>
      <c r="F3" s="2"/>
      <c r="G3" s="4"/>
      <c r="H3" s="2"/>
      <c r="I3" s="3"/>
    </row>
    <row r="4" spans="1:9" ht="12.75">
      <c r="A4" s="2"/>
      <c r="B4" s="2"/>
      <c r="C4" s="2"/>
      <c r="D4" s="2"/>
      <c r="E4" s="2"/>
      <c r="F4" s="2"/>
      <c r="G4" s="4"/>
      <c r="H4" s="2"/>
      <c r="I4" s="3"/>
    </row>
    <row r="5" spans="1:9" ht="12.75">
      <c r="A5" s="2"/>
      <c r="B5" s="2"/>
      <c r="C5" s="2"/>
      <c r="D5" s="2"/>
      <c r="E5" s="2"/>
      <c r="F5" s="2"/>
      <c r="G5" s="4"/>
      <c r="H5" s="2"/>
      <c r="I5" s="3"/>
    </row>
    <row r="6" spans="1:9" ht="12.75">
      <c r="A6" s="4"/>
      <c r="B6" s="5"/>
      <c r="C6" s="6"/>
      <c r="D6" s="2"/>
      <c r="E6" s="2"/>
      <c r="F6" s="2"/>
      <c r="G6" s="2"/>
      <c r="H6" s="2"/>
      <c r="I6" s="3"/>
    </row>
    <row r="7" spans="1:9" ht="47.25" customHeight="1">
      <c r="A7" s="2"/>
      <c r="B7" s="7"/>
      <c r="C7" s="8" t="s">
        <v>30</v>
      </c>
      <c r="D7" s="2"/>
      <c r="E7" s="2"/>
      <c r="F7" s="2"/>
      <c r="G7" s="2"/>
      <c r="H7" s="2"/>
      <c r="I7" s="3"/>
    </row>
    <row r="8" spans="1:9" ht="9.75" customHeight="1">
      <c r="A8" s="28" t="s">
        <v>0</v>
      </c>
      <c r="B8" s="28" t="s">
        <v>1</v>
      </c>
      <c r="C8" s="28"/>
      <c r="D8" s="28"/>
      <c r="E8" s="28"/>
      <c r="F8" s="28" t="s">
        <v>2</v>
      </c>
      <c r="G8" s="28"/>
      <c r="H8" s="28"/>
      <c r="I8" s="28"/>
    </row>
    <row r="9" spans="1:9" ht="9.75" customHeight="1">
      <c r="A9" s="28"/>
      <c r="B9" s="28"/>
      <c r="C9" s="28"/>
      <c r="D9" s="28"/>
      <c r="E9" s="28"/>
      <c r="F9" s="28"/>
      <c r="G9" s="28"/>
      <c r="H9" s="28"/>
      <c r="I9" s="28"/>
    </row>
    <row r="10" spans="1:9" ht="12.75">
      <c r="A10" s="28"/>
      <c r="B10" s="28" t="s">
        <v>3</v>
      </c>
      <c r="C10" s="28" t="s">
        <v>4</v>
      </c>
      <c r="D10" s="28" t="s">
        <v>5</v>
      </c>
      <c r="E10" s="28" t="s">
        <v>6</v>
      </c>
      <c r="F10" s="28" t="s">
        <v>3</v>
      </c>
      <c r="G10" s="28" t="s">
        <v>4</v>
      </c>
      <c r="H10" s="28" t="s">
        <v>5</v>
      </c>
      <c r="I10" s="29" t="s">
        <v>6</v>
      </c>
    </row>
    <row r="11" spans="1:9" ht="27.75" customHeight="1">
      <c r="A11" s="28"/>
      <c r="B11" s="28"/>
      <c r="C11" s="28"/>
      <c r="D11" s="28"/>
      <c r="E11" s="28"/>
      <c r="F11" s="28"/>
      <c r="G11" s="28"/>
      <c r="H11" s="28"/>
      <c r="I11" s="29"/>
    </row>
    <row r="12" spans="1:9" ht="13.5" thickBo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10">
        <v>9</v>
      </c>
    </row>
    <row r="13" spans="1:9" ht="13.5" thickTop="1">
      <c r="A13" s="11" t="s">
        <v>7</v>
      </c>
      <c r="B13" s="18">
        <f>SUM(B15+B16+B17+B18+B19+B20)</f>
        <v>12393700</v>
      </c>
      <c r="C13" s="18">
        <f>SUM(C15+C16+C17+C18+C19+C20)</f>
        <v>16724492</v>
      </c>
      <c r="D13" s="18">
        <f>SUM(D15+D16+D17+D18+D19+D20)</f>
        <v>16819825</v>
      </c>
      <c r="E13" s="19">
        <f>D13/C13*100</f>
        <v>100.57002030315778</v>
      </c>
      <c r="F13" s="18">
        <f>SUM(F23+F28)</f>
        <v>12808700</v>
      </c>
      <c r="G13" s="18">
        <f>SUM(G23+G28)</f>
        <v>18583051</v>
      </c>
      <c r="H13" s="18">
        <f>SUM(H23+H28)</f>
        <v>17708512</v>
      </c>
      <c r="I13" s="19">
        <f>H13/G13*100</f>
        <v>95.2938890389958</v>
      </c>
    </row>
    <row r="14" spans="1:9" ht="12.75">
      <c r="A14" s="12" t="s">
        <v>8</v>
      </c>
      <c r="B14" s="20"/>
      <c r="C14" s="20"/>
      <c r="D14" s="20"/>
      <c r="E14" s="21"/>
      <c r="F14" s="20"/>
      <c r="G14" s="20"/>
      <c r="H14" s="20"/>
      <c r="I14" s="21"/>
    </row>
    <row r="15" spans="1:9" ht="12.75">
      <c r="A15" s="13" t="s">
        <v>22</v>
      </c>
      <c r="B15" s="20">
        <v>5028427</v>
      </c>
      <c r="C15" s="20">
        <v>5175574</v>
      </c>
      <c r="D15" s="20">
        <v>5316149</v>
      </c>
      <c r="E15" s="26">
        <f aca="true" t="shared" si="0" ref="E15:E20">D15/C15*100</f>
        <v>102.71612385408847</v>
      </c>
      <c r="F15" s="20"/>
      <c r="G15" s="20"/>
      <c r="H15" s="20"/>
      <c r="I15" s="21"/>
    </row>
    <row r="16" spans="1:9" ht="12.75">
      <c r="A16" s="13" t="s">
        <v>23</v>
      </c>
      <c r="B16" s="20">
        <v>6388508</v>
      </c>
      <c r="C16" s="20">
        <v>6884031</v>
      </c>
      <c r="D16" s="20">
        <v>6884031</v>
      </c>
      <c r="E16" s="26">
        <f t="shared" si="0"/>
        <v>100</v>
      </c>
      <c r="F16" s="20"/>
      <c r="G16" s="20"/>
      <c r="H16" s="20"/>
      <c r="I16" s="21"/>
    </row>
    <row r="17" spans="1:9" ht="25.5">
      <c r="A17" s="13" t="s">
        <v>24</v>
      </c>
      <c r="B17" s="20">
        <v>92790</v>
      </c>
      <c r="C17" s="20">
        <v>366880</v>
      </c>
      <c r="D17" s="20">
        <v>366876</v>
      </c>
      <c r="E17" s="26">
        <f t="shared" si="0"/>
        <v>99.99890972525077</v>
      </c>
      <c r="F17" s="20"/>
      <c r="G17" s="20"/>
      <c r="H17" s="20"/>
      <c r="I17" s="21"/>
    </row>
    <row r="18" spans="1:9" ht="25.5">
      <c r="A18" s="13" t="s">
        <v>25</v>
      </c>
      <c r="B18" s="20">
        <v>883975</v>
      </c>
      <c r="C18" s="20">
        <v>1275174</v>
      </c>
      <c r="D18" s="20">
        <v>1229940</v>
      </c>
      <c r="E18" s="26">
        <f t="shared" si="0"/>
        <v>96.45271939358864</v>
      </c>
      <c r="F18" s="20"/>
      <c r="G18" s="20"/>
      <c r="H18" s="20"/>
      <c r="I18" s="21"/>
    </row>
    <row r="19" spans="1:9" ht="25.5">
      <c r="A19" s="13" t="s">
        <v>10</v>
      </c>
      <c r="B19" s="20">
        <v>0</v>
      </c>
      <c r="C19" s="20">
        <v>2528663</v>
      </c>
      <c r="D19" s="20">
        <v>2528663</v>
      </c>
      <c r="E19" s="26">
        <f t="shared" si="0"/>
        <v>100</v>
      </c>
      <c r="F19" s="20"/>
      <c r="G19" s="20"/>
      <c r="H19" s="20"/>
      <c r="I19" s="21"/>
    </row>
    <row r="20" spans="1:9" ht="38.25">
      <c r="A20" s="13" t="s">
        <v>15</v>
      </c>
      <c r="B20" s="20">
        <v>0</v>
      </c>
      <c r="C20" s="20">
        <v>494170</v>
      </c>
      <c r="D20" s="20">
        <v>494166</v>
      </c>
      <c r="E20" s="26">
        <f t="shared" si="0"/>
        <v>99.99919056195236</v>
      </c>
      <c r="F20" s="20"/>
      <c r="G20" s="20"/>
      <c r="H20" s="20"/>
      <c r="I20" s="21"/>
    </row>
    <row r="21" spans="1:9" ht="12.75">
      <c r="A21" s="5"/>
      <c r="B21" s="22"/>
      <c r="C21" s="22"/>
      <c r="D21" s="22"/>
      <c r="E21" s="22"/>
      <c r="F21" s="22"/>
      <c r="G21" s="22"/>
      <c r="H21" s="22"/>
      <c r="I21" s="23"/>
    </row>
    <row r="22" spans="1:9" ht="12.75">
      <c r="A22" s="14"/>
      <c r="B22" s="22"/>
      <c r="C22" s="22"/>
      <c r="D22" s="22"/>
      <c r="E22" s="22"/>
      <c r="F22" s="22"/>
      <c r="G22" s="22"/>
      <c r="H22" s="22"/>
      <c r="I22" s="23"/>
    </row>
    <row r="23" spans="1:9" ht="12.75">
      <c r="A23" s="15" t="s">
        <v>26</v>
      </c>
      <c r="B23" s="24">
        <f>SUM(B25+B26)</f>
        <v>0</v>
      </c>
      <c r="C23" s="24">
        <f>SUM(C25+C26)</f>
        <v>0</v>
      </c>
      <c r="D23" s="24">
        <f>SUM(D25+D26)</f>
        <v>0</v>
      </c>
      <c r="E23" s="24" t="s">
        <v>6</v>
      </c>
      <c r="F23" s="24">
        <v>10654387</v>
      </c>
      <c r="G23" s="24">
        <v>12599110</v>
      </c>
      <c r="H23" s="24">
        <v>12014948</v>
      </c>
      <c r="I23" s="17">
        <f>H23/G23*100</f>
        <v>95.36346614959311</v>
      </c>
    </row>
    <row r="24" spans="1:9" ht="12.75">
      <c r="A24" s="13" t="s">
        <v>9</v>
      </c>
      <c r="B24" s="24"/>
      <c r="C24" s="24"/>
      <c r="D24" s="24"/>
      <c r="E24" s="24"/>
      <c r="F24" s="24"/>
      <c r="G24" s="24"/>
      <c r="H24" s="24"/>
      <c r="I24" s="17"/>
    </row>
    <row r="25" spans="1:9" ht="25.5">
      <c r="A25" s="13" t="s">
        <v>16</v>
      </c>
      <c r="B25" s="20"/>
      <c r="C25" s="20"/>
      <c r="D25" s="20"/>
      <c r="E25" s="17"/>
      <c r="F25" s="20">
        <v>5786148</v>
      </c>
      <c r="G25" s="20">
        <v>6124461</v>
      </c>
      <c r="H25" s="20">
        <v>5976947</v>
      </c>
      <c r="I25" s="17">
        <f>H25/G25*100</f>
        <v>97.59139620613144</v>
      </c>
    </row>
    <row r="26" spans="1:9" ht="12.75">
      <c r="A26" s="13" t="s">
        <v>28</v>
      </c>
      <c r="B26" s="20"/>
      <c r="C26" s="20"/>
      <c r="D26" s="20"/>
      <c r="E26" s="17"/>
      <c r="F26" s="20">
        <v>50000</v>
      </c>
      <c r="G26" s="20">
        <v>50000</v>
      </c>
      <c r="H26" s="20">
        <v>45781</v>
      </c>
      <c r="I26" s="17">
        <f>H26/G26*100</f>
        <v>91.562</v>
      </c>
    </row>
    <row r="27" spans="1:9" ht="12.75">
      <c r="A27" s="13" t="s">
        <v>29</v>
      </c>
      <c r="B27" s="20"/>
      <c r="C27" s="20"/>
      <c r="D27" s="20"/>
      <c r="E27" s="17"/>
      <c r="F27" s="20">
        <v>985000</v>
      </c>
      <c r="G27" s="20">
        <v>1028800</v>
      </c>
      <c r="H27" s="20">
        <v>1028800</v>
      </c>
      <c r="I27" s="17">
        <f>H27/G27*100</f>
        <v>100</v>
      </c>
    </row>
    <row r="28" spans="1:9" ht="12.75">
      <c r="A28" s="15" t="s">
        <v>27</v>
      </c>
      <c r="B28" s="24"/>
      <c r="C28" s="24"/>
      <c r="D28" s="24"/>
      <c r="E28" s="17"/>
      <c r="F28" s="24">
        <v>2154313</v>
      </c>
      <c r="G28" s="24">
        <v>5983941</v>
      </c>
      <c r="H28" s="24">
        <v>5693564</v>
      </c>
      <c r="I28" s="17">
        <f>H28/G28*100</f>
        <v>95.14739533695268</v>
      </c>
    </row>
    <row r="29" spans="1:9" ht="12.75">
      <c r="A29" s="15" t="s">
        <v>11</v>
      </c>
      <c r="B29" s="24">
        <f>SUM(B31:B32)</f>
        <v>800000</v>
      </c>
      <c r="C29" s="24">
        <f>SUM(C31:C32)</f>
        <v>2243559</v>
      </c>
      <c r="D29" s="24">
        <f>SUM(D31:D32)</f>
        <v>1525804</v>
      </c>
      <c r="E29" s="17">
        <f aca="true" t="shared" si="1" ref="E29:E37">D29/C29*100</f>
        <v>68.00819590659304</v>
      </c>
      <c r="F29" s="24"/>
      <c r="G29" s="24"/>
      <c r="H29" s="24"/>
      <c r="I29" s="17"/>
    </row>
    <row r="30" spans="1:9" ht="12.75">
      <c r="A30" s="13" t="s">
        <v>17</v>
      </c>
      <c r="B30" s="20"/>
      <c r="C30" s="20"/>
      <c r="D30" s="20"/>
      <c r="E30" s="17"/>
      <c r="F30" s="20"/>
      <c r="G30" s="20"/>
      <c r="H30" s="20"/>
      <c r="I30" s="17"/>
    </row>
    <row r="31" spans="1:9" ht="12.75">
      <c r="A31" s="13" t="s">
        <v>18</v>
      </c>
      <c r="B31" s="20">
        <v>800000</v>
      </c>
      <c r="C31" s="20">
        <v>1178056</v>
      </c>
      <c r="D31" s="20">
        <v>460301</v>
      </c>
      <c r="E31" s="21">
        <f t="shared" si="1"/>
        <v>39.07293031910198</v>
      </c>
      <c r="F31" s="20"/>
      <c r="G31" s="20"/>
      <c r="H31" s="20"/>
      <c r="I31" s="17"/>
    </row>
    <row r="32" spans="1:9" ht="12.75">
      <c r="A32" s="13" t="s">
        <v>19</v>
      </c>
      <c r="B32" s="20">
        <v>0</v>
      </c>
      <c r="C32" s="20">
        <v>1065503</v>
      </c>
      <c r="D32" s="20">
        <v>1065503</v>
      </c>
      <c r="E32" s="21">
        <f t="shared" si="1"/>
        <v>100</v>
      </c>
      <c r="F32" s="20"/>
      <c r="G32" s="20"/>
      <c r="H32" s="20"/>
      <c r="I32" s="17"/>
    </row>
    <row r="33" spans="1:9" ht="12.75">
      <c r="A33" s="15" t="s">
        <v>20</v>
      </c>
      <c r="B33" s="24">
        <f>B35</f>
        <v>0</v>
      </c>
      <c r="C33" s="24">
        <f>C35</f>
        <v>0</v>
      </c>
      <c r="D33" s="24">
        <f>D35</f>
        <v>0</v>
      </c>
      <c r="E33" s="17"/>
      <c r="F33" s="24">
        <f>F35</f>
        <v>385000</v>
      </c>
      <c r="G33" s="24">
        <f>G35</f>
        <v>385000</v>
      </c>
      <c r="H33" s="24">
        <f>H35</f>
        <v>385000</v>
      </c>
      <c r="I33" s="17">
        <f>H33/G33*100</f>
        <v>100</v>
      </c>
    </row>
    <row r="34" spans="1:9" ht="12.75">
      <c r="A34" s="13" t="s">
        <v>17</v>
      </c>
      <c r="B34" s="20"/>
      <c r="C34" s="20"/>
      <c r="D34" s="20"/>
      <c r="E34" s="17"/>
      <c r="F34" s="20"/>
      <c r="G34" s="20"/>
      <c r="H34" s="20"/>
      <c r="I34" s="17"/>
    </row>
    <row r="35" spans="1:9" ht="12.75">
      <c r="A35" s="13" t="s">
        <v>21</v>
      </c>
      <c r="B35" s="20"/>
      <c r="C35" s="20"/>
      <c r="D35" s="20"/>
      <c r="E35" s="21"/>
      <c r="F35" s="20">
        <v>385000</v>
      </c>
      <c r="G35" s="20">
        <v>385000</v>
      </c>
      <c r="H35" s="20">
        <v>385000</v>
      </c>
      <c r="I35" s="21">
        <f>H35/G35*100</f>
        <v>100</v>
      </c>
    </row>
    <row r="36" spans="1:9" ht="25.5">
      <c r="A36" s="15" t="s">
        <v>12</v>
      </c>
      <c r="B36" s="24">
        <v>0</v>
      </c>
      <c r="C36" s="20">
        <v>0</v>
      </c>
      <c r="D36" s="20"/>
      <c r="E36" s="21"/>
      <c r="F36" s="24"/>
      <c r="G36" s="24"/>
      <c r="H36" s="24"/>
      <c r="I36" s="17"/>
    </row>
    <row r="37" spans="1:9" ht="12.75">
      <c r="A37" s="16" t="s">
        <v>14</v>
      </c>
      <c r="B37" s="25">
        <f>SUM(B36+B29+B13)</f>
        <v>13193700</v>
      </c>
      <c r="C37" s="25">
        <f>SUM(C29+C13)</f>
        <v>18968051</v>
      </c>
      <c r="D37" s="25">
        <f>SUM(D29+D13)</f>
        <v>18345629</v>
      </c>
      <c r="E37" s="17">
        <f t="shared" si="1"/>
        <v>96.71857693760946</v>
      </c>
      <c r="F37" s="25">
        <f>SUM(F23+F28+F35)</f>
        <v>13193700</v>
      </c>
      <c r="G37" s="25">
        <f>SUM(G23+G28+G35)</f>
        <v>18968051</v>
      </c>
      <c r="H37" s="25">
        <f>SUM(H23+H28+H35)</f>
        <v>18093512</v>
      </c>
      <c r="I37" s="17">
        <f>H37/G37*100</f>
        <v>95.38941033003339</v>
      </c>
    </row>
    <row r="39" ht="12.75">
      <c r="A39" t="s">
        <v>13</v>
      </c>
    </row>
  </sheetData>
  <mergeCells count="12">
    <mergeCell ref="F10:F11"/>
    <mergeCell ref="G10:G11"/>
    <mergeCell ref="E2:G2"/>
    <mergeCell ref="H10:H11"/>
    <mergeCell ref="I10:I11"/>
    <mergeCell ref="A8:A11"/>
    <mergeCell ref="C10:C11"/>
    <mergeCell ref="E10:E11"/>
    <mergeCell ref="D10:D11"/>
    <mergeCell ref="B8:E9"/>
    <mergeCell ref="F8:I9"/>
    <mergeCell ref="B10:B11"/>
  </mergeCells>
  <printOptions/>
  <pageMargins left="0.75" right="0.75" top="1" bottom="1" header="0.5" footer="0.5"/>
  <pageSetup fitToHeight="1" fitToWidth="1" horizontalDpi="300" verticalDpi="300" orientation="landscape" paperSize="9" scale="73" r:id="rId1"/>
  <headerFooter alignWithMargins="0">
    <oddFooter>&amp;R2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UMIG PILICA</cp:lastModifiedBy>
  <cp:lastPrinted>2006-05-04T08:24:28Z</cp:lastPrinted>
  <dcterms:created xsi:type="dcterms:W3CDTF">2003-03-05T11:47:46Z</dcterms:created>
  <dcterms:modified xsi:type="dcterms:W3CDTF">2006-05-04T09:21:44Z</dcterms:modified>
  <cp:category/>
  <cp:version/>
  <cp:contentType/>
  <cp:contentStatus/>
</cp:coreProperties>
</file>